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0" windowHeight="17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<sst xmlns="http://schemas.openxmlformats.org/spreadsheetml/2006/main" count="36" uniqueCount="30">
  <si>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Form</t>
  </si>
  <si>
    <t>Test</t>
  </si>
  <si>
    <t>Soru Sayısı</t>
  </si>
  <si>
    <t>Net</t>
  </si>
  <si>
    <t>Dikkat : Soru sayılarını ve netleri değiştirerek(yeşil alandaki değerleri değiştirerek) puanları hesaplayabilirsiniz. Katsayılar sadece bilgi vermek amaçlı hazırlanmıştır.</t>
  </si>
  <si>
    <t xml:space="preserve">Soru sayılarını ve netlerini istediğiniz gibi değiştirebilirsiniz. Netler, soru sayısından büyük olmamalıdır. </t>
  </si>
  <si>
    <t>ALAN</t>
  </si>
  <si>
    <t>TYT</t>
  </si>
  <si>
    <t>ALAN-KATSAYILAR</t>
  </si>
  <si>
    <t>TYT-Katsayılar</t>
  </si>
  <si>
    <t>YKS-SAY</t>
  </si>
  <si>
    <t>YKS-EA</t>
  </si>
  <si>
    <t>YKS-SÖZ</t>
  </si>
  <si>
    <t>Fen Bilimleri(T)</t>
  </si>
  <si>
    <t>Sosyal Bilimler(T)</t>
  </si>
  <si>
    <t>Türkçe(T)</t>
  </si>
  <si>
    <t>Temel Matematik(T)</t>
  </si>
  <si>
    <t>İleri Matematik(A)</t>
  </si>
  <si>
    <t>Türk Dili ve Edebiyatı(A)</t>
  </si>
  <si>
    <t>Tarih-1(A)</t>
  </si>
  <si>
    <t>Coğrafya-1(A)</t>
  </si>
  <si>
    <t>Tarih-2(A)</t>
  </si>
  <si>
    <t>Coğrafya-2(A)</t>
  </si>
  <si>
    <t>Felsefe Grubu(A)</t>
  </si>
  <si>
    <t>Din Kültürü ve Ahlak Bilgisi(A)</t>
  </si>
  <si>
    <t>Fizik(A)</t>
  </si>
  <si>
    <t>Kimya(A)</t>
  </si>
  <si>
    <t>Biyoloji(A)</t>
  </si>
  <si>
    <t>stdDev</t>
  </si>
  <si>
    <t>avg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</si>
</sst>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_-* #,##0.0\ _T_L_-;\-* #,##0.0\ _T_L_-;_-* &quot;-&quot;??\ _T_L_-;_-@_-"/>
    <numFmt numFmtId="182" formatCode="_-* #,##0.000\ _T_L_-;\-* #,##0.000\ _T_L_-;_-* &quot;-&quot;??\ _T_L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180" fontId="3" fillId="34" borderId="11" xfId="0" applyNumberFormat="1" applyFont="1" applyFill="1" applyBorder="1" applyAlignment="1" applyProtection="1">
      <alignment horizontal="center"/>
      <protection hidden="1"/>
    </xf>
    <xf numFmtId="180" fontId="3" fillId="34" borderId="12" xfId="0" applyNumberFormat="1" applyFont="1" applyFill="1" applyBorder="1" applyAlignment="1" applyProtection="1">
      <alignment horizontal="center"/>
      <protection hidden="1"/>
    </xf>
    <xf numFmtId="180" fontId="3" fillId="34" borderId="13" xfId="0" applyNumberFormat="1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180" fontId="3" fillId="34" borderId="26" xfId="0" applyNumberFormat="1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5" fillId="36" borderId="13" xfId="0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locked="0"/>
    </xf>
    <xf numFmtId="0" fontId="5" fillId="36" borderId="27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hidden="1"/>
    </xf>
    <xf numFmtId="0" fontId="0" fillId="0" borderId="0" xfId="0" applyNumberFormat="1" applyAlignment="1">
      <alignment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zoomScale="85" zoomScaleNormal="85" zoomScalePageLayoutView="0" workbookViewId="0" topLeftCell="A1">
      <selection activeCell="Z14" sqref="Z14"/>
    </sheetView>
  </sheetViews>
  <sheetFormatPr defaultColWidth="9.140625" defaultRowHeight="12.75"/>
  <cols>
    <col min="1" max="1" width="5.8515625" style="8" customWidth="1"/>
    <col min="2" max="2" width="26.57421875" style="8" bestFit="1" customWidth="1"/>
    <col min="3" max="3" width="10.140625" style="8" bestFit="1" customWidth="1"/>
    <col min="4" max="4" width="8.00390625" style="8" customWidth="1"/>
    <col min="5" max="5" width="4.140625" style="8" customWidth="1"/>
    <col min="6" max="6" width="14.57421875" style="8" bestFit="1" customWidth="1"/>
    <col min="7" max="7" width="6.140625" style="8" customWidth="1"/>
    <col min="8" max="8" width="9.00390625" style="8" bestFit="1" customWidth="1"/>
    <col min="9" max="9" width="7.7109375" style="8" bestFit="1" customWidth="1"/>
    <col min="10" max="10" width="9.00390625" style="8" bestFit="1" customWidth="1"/>
    <col min="11" max="12" width="7.57421875" style="8" customWidth="1"/>
    <col min="13" max="13" width="13.00390625" style="8" hidden="1" customWidth="1"/>
    <col min="14" max="14" width="7.57421875" style="8" hidden="1" customWidth="1"/>
    <col min="15" max="15" width="9.57421875" style="8" hidden="1" customWidth="1"/>
    <col min="16" max="16" width="5.00390625" style="8" hidden="1" customWidth="1"/>
    <col min="17" max="17" width="7.8515625" style="8" hidden="1" customWidth="1"/>
    <col min="18" max="19" width="8.140625" style="8" hidden="1" customWidth="1"/>
    <col min="20" max="20" width="8.140625" style="9" hidden="1" customWidth="1"/>
    <col min="21" max="21" width="8.140625" style="9" customWidth="1"/>
    <col min="22" max="22" width="9.140625" style="8" customWidth="1"/>
    <col min="23" max="16384" width="9.140625" style="8" customWidth="1"/>
  </cols>
  <sheetData>
    <row r="1" ht="12.75" thickBot="1"/>
    <row r="2" spans="6:10" ht="13.5" thickBot="1">
      <c r="F2" s="27" t="s">
        <v>9</v>
      </c>
      <c r="G2" s="20"/>
      <c r="H2" s="42" t="s">
        <v>8</v>
      </c>
      <c r="I2" s="43"/>
      <c r="J2" s="44"/>
    </row>
    <row r="3" spans="1:21" ht="12.75">
      <c r="A3" s="10" t="s">
        <v>0</v>
      </c>
      <c r="B3" s="11" t="s">
        <v>1</v>
      </c>
      <c r="C3" s="12" t="s">
        <v>2</v>
      </c>
      <c r="D3" s="13" t="s">
        <v>3</v>
      </c>
      <c r="E3" s="14"/>
      <c r="F3" s="28" t="s">
        <v>7</v>
      </c>
      <c r="G3" s="20"/>
      <c r="H3" s="15" t="s">
        <v>10</v>
      </c>
      <c r="I3" s="16" t="s">
        <v>11</v>
      </c>
      <c r="J3" s="17" t="s">
        <v>12</v>
      </c>
      <c r="N3" s="8" t="s">
        <v>29</v>
      </c>
      <c r="O3" s="8" t="s">
        <v>28</v>
      </c>
      <c r="T3" s="18"/>
      <c r="U3" s="18"/>
    </row>
    <row r="4" spans="1:21" ht="13.5">
      <c r="A4" s="45" t="s">
        <v>7</v>
      </c>
      <c r="B4" s="19" t="s">
        <v>15</v>
      </c>
      <c r="C4" s="1">
        <v>40</v>
      </c>
      <c r="D4" s="1">
        <v>40</v>
      </c>
      <c r="E4" s="20"/>
      <c r="F4" s="29">
        <v>33</v>
      </c>
      <c r="G4" s="20"/>
      <c r="H4" s="21"/>
      <c r="I4" s="22"/>
      <c r="J4" s="23"/>
      <c r="M4">
        <v>40</v>
      </c>
      <c r="N4" s="41">
        <v>19.168</v>
      </c>
      <c r="O4" s="41">
        <v>8.353</v>
      </c>
      <c r="Q4" s="8">
        <f aca="true" t="shared" si="0" ref="Q4:Q19">D4/C4*M4</f>
        <v>40</v>
      </c>
      <c r="R4" s="8">
        <f>50+10*(Q4-N4)/O4</f>
        <v>74.93954267927691</v>
      </c>
      <c r="S4" s="8">
        <f>50+10*(M4-N4)/O4</f>
        <v>74.93954267927691</v>
      </c>
      <c r="T4" s="8">
        <f>50+10*(0-N4)/O4</f>
        <v>27.05255596791572</v>
      </c>
      <c r="U4" s="8"/>
    </row>
    <row r="5" spans="1:21" ht="13.5">
      <c r="A5" s="46"/>
      <c r="B5" s="19" t="s">
        <v>14</v>
      </c>
      <c r="C5" s="1">
        <v>20</v>
      </c>
      <c r="D5" s="1">
        <v>20</v>
      </c>
      <c r="E5" s="20"/>
      <c r="F5" s="29">
        <v>17</v>
      </c>
      <c r="G5" s="20"/>
      <c r="H5" s="21"/>
      <c r="I5" s="22"/>
      <c r="J5" s="23"/>
      <c r="M5">
        <v>20</v>
      </c>
      <c r="N5" s="41">
        <v>8.488</v>
      </c>
      <c r="O5" s="41">
        <v>4.339</v>
      </c>
      <c r="Q5" s="8">
        <f t="shared" si="0"/>
        <v>20</v>
      </c>
      <c r="R5" s="8">
        <f aca="true" t="shared" si="1" ref="R5:R19">50+10*(Q5-N5)/O5</f>
        <v>76.53145886148883</v>
      </c>
      <c r="S5" s="8">
        <f aca="true" t="shared" si="2" ref="S5:S19">50+10*(M5-N5)/O5</f>
        <v>76.53145886148883</v>
      </c>
      <c r="T5" s="8">
        <f aca="true" t="shared" si="3" ref="T5:T19">50+10*(0-N5)/O5</f>
        <v>30.43788891449643</v>
      </c>
      <c r="U5" s="8"/>
    </row>
    <row r="6" spans="1:21" ht="13.5">
      <c r="A6" s="46"/>
      <c r="B6" s="19" t="s">
        <v>16</v>
      </c>
      <c r="C6" s="1">
        <v>40</v>
      </c>
      <c r="D6" s="1">
        <v>40</v>
      </c>
      <c r="E6" s="20"/>
      <c r="F6" s="29">
        <v>33</v>
      </c>
      <c r="G6" s="20"/>
      <c r="H6" s="21"/>
      <c r="I6" s="22"/>
      <c r="J6" s="23"/>
      <c r="M6">
        <v>40</v>
      </c>
      <c r="N6" s="41">
        <v>7.366</v>
      </c>
      <c r="O6" s="41">
        <v>8.254</v>
      </c>
      <c r="Q6" s="8">
        <f t="shared" si="0"/>
        <v>40</v>
      </c>
      <c r="R6" s="8">
        <f t="shared" si="1"/>
        <v>89.53719408771505</v>
      </c>
      <c r="S6" s="8">
        <f t="shared" si="2"/>
        <v>89.53719408771505</v>
      </c>
      <c r="T6" s="8">
        <f t="shared" si="3"/>
        <v>41.075842015992244</v>
      </c>
      <c r="U6" s="8"/>
    </row>
    <row r="7" spans="1:21" ht="13.5">
      <c r="A7" s="46"/>
      <c r="B7" s="38" t="s">
        <v>13</v>
      </c>
      <c r="C7" s="39">
        <v>20</v>
      </c>
      <c r="D7" s="39">
        <v>20</v>
      </c>
      <c r="E7" s="20"/>
      <c r="F7" s="40">
        <v>17</v>
      </c>
      <c r="G7" s="20"/>
      <c r="H7" s="21"/>
      <c r="I7" s="22"/>
      <c r="J7" s="23"/>
      <c r="M7">
        <v>20</v>
      </c>
      <c r="N7" s="41">
        <v>2.909</v>
      </c>
      <c r="O7" s="41">
        <v>4.213</v>
      </c>
      <c r="Q7" s="8">
        <f t="shared" si="0"/>
        <v>20</v>
      </c>
      <c r="R7" s="8">
        <f t="shared" si="1"/>
        <v>90.56729171611678</v>
      </c>
      <c r="S7" s="8">
        <f t="shared" si="2"/>
        <v>90.56729171611678</v>
      </c>
      <c r="T7" s="8">
        <f t="shared" si="3"/>
        <v>43.09518158082127</v>
      </c>
      <c r="U7" s="8"/>
    </row>
    <row r="8" spans="1:21" ht="13.5" thickBot="1">
      <c r="A8" s="47"/>
      <c r="B8" s="36" t="s">
        <v>7</v>
      </c>
      <c r="C8" s="32">
        <f>SUM(C4:C7)</f>
        <v>120</v>
      </c>
      <c r="D8" s="32">
        <f>SUM(D4:D7)</f>
        <v>120</v>
      </c>
      <c r="E8" s="20"/>
      <c r="F8" s="30"/>
      <c r="G8" s="20"/>
      <c r="H8" s="21">
        <v>40</v>
      </c>
      <c r="I8" s="22">
        <v>40</v>
      </c>
      <c r="J8" s="23">
        <v>40</v>
      </c>
      <c r="M8">
        <f>SUM(M4:M7)</f>
        <v>120</v>
      </c>
      <c r="N8">
        <v>30.652</v>
      </c>
      <c r="O8">
        <v>11.327</v>
      </c>
      <c r="Q8" s="8">
        <f t="shared" si="0"/>
        <v>120</v>
      </c>
      <c r="R8" s="8">
        <f t="shared" si="1"/>
        <v>128.880550896089</v>
      </c>
      <c r="S8" s="8">
        <f t="shared" si="2"/>
        <v>128.880550896089</v>
      </c>
      <c r="T8" s="8">
        <f t="shared" si="3"/>
        <v>22.938995320914632</v>
      </c>
      <c r="U8" s="8"/>
    </row>
    <row r="9" spans="1:21" ht="13.5">
      <c r="A9" s="48" t="s">
        <v>6</v>
      </c>
      <c r="B9" s="35" t="s">
        <v>18</v>
      </c>
      <c r="C9" s="37">
        <v>24</v>
      </c>
      <c r="D9" s="37">
        <v>24</v>
      </c>
      <c r="E9" s="20"/>
      <c r="F9" s="20"/>
      <c r="G9" s="20"/>
      <c r="H9" s="21"/>
      <c r="I9" s="22">
        <v>18</v>
      </c>
      <c r="J9" s="23">
        <v>18</v>
      </c>
      <c r="M9">
        <v>24</v>
      </c>
      <c r="N9" s="41">
        <v>6.401</v>
      </c>
      <c r="O9" s="41">
        <v>5.127</v>
      </c>
      <c r="Q9" s="8">
        <f t="shared" si="0"/>
        <v>24</v>
      </c>
      <c r="R9" s="8">
        <f t="shared" si="1"/>
        <v>84.3261166374098</v>
      </c>
      <c r="S9" s="8">
        <f t="shared" si="2"/>
        <v>84.3261166374098</v>
      </c>
      <c r="T9" s="8">
        <f t="shared" si="3"/>
        <v>37.51511605227228</v>
      </c>
      <c r="U9" s="8"/>
    </row>
    <row r="10" spans="1:21" ht="13.5">
      <c r="A10" s="46"/>
      <c r="B10" s="19" t="s">
        <v>19</v>
      </c>
      <c r="C10" s="1">
        <v>10</v>
      </c>
      <c r="D10" s="1">
        <v>10</v>
      </c>
      <c r="E10" s="20"/>
      <c r="F10" s="20"/>
      <c r="G10" s="20"/>
      <c r="H10" s="21"/>
      <c r="I10" s="22">
        <v>7</v>
      </c>
      <c r="J10" s="23">
        <v>7</v>
      </c>
      <c r="M10">
        <v>10</v>
      </c>
      <c r="N10" s="41">
        <v>2.054</v>
      </c>
      <c r="O10" s="41">
        <v>2.177</v>
      </c>
      <c r="Q10" s="8">
        <f t="shared" si="0"/>
        <v>10</v>
      </c>
      <c r="R10" s="8">
        <f t="shared" si="1"/>
        <v>86.49977032613688</v>
      </c>
      <c r="S10" s="8">
        <f t="shared" si="2"/>
        <v>86.49977032613688</v>
      </c>
      <c r="T10" s="8">
        <f t="shared" si="3"/>
        <v>40.56499770326137</v>
      </c>
      <c r="U10" s="8"/>
    </row>
    <row r="11" spans="1:21" ht="13.5">
      <c r="A11" s="46"/>
      <c r="B11" s="19" t="s">
        <v>20</v>
      </c>
      <c r="C11" s="1">
        <v>6</v>
      </c>
      <c r="D11" s="1">
        <v>6</v>
      </c>
      <c r="E11" s="20"/>
      <c r="F11" s="20"/>
      <c r="G11" s="20"/>
      <c r="H11" s="21"/>
      <c r="I11" s="22">
        <v>5</v>
      </c>
      <c r="J11" s="23">
        <v>5</v>
      </c>
      <c r="M11">
        <v>6</v>
      </c>
      <c r="N11" s="41">
        <v>1.46</v>
      </c>
      <c r="O11" s="41">
        <v>1.471</v>
      </c>
      <c r="Q11" s="8">
        <f t="shared" si="0"/>
        <v>6</v>
      </c>
      <c r="R11" s="8">
        <f t="shared" si="1"/>
        <v>80.86335825968729</v>
      </c>
      <c r="S11" s="8">
        <f t="shared" si="2"/>
        <v>80.86335825968729</v>
      </c>
      <c r="T11" s="8">
        <f t="shared" si="3"/>
        <v>40.07477906186268</v>
      </c>
      <c r="U11" s="8"/>
    </row>
    <row r="12" spans="1:21" ht="13.5">
      <c r="A12" s="46"/>
      <c r="B12" s="19" t="s">
        <v>21</v>
      </c>
      <c r="C12" s="1">
        <v>11</v>
      </c>
      <c r="D12" s="1">
        <v>11</v>
      </c>
      <c r="E12" s="20"/>
      <c r="F12" s="20"/>
      <c r="G12" s="20"/>
      <c r="H12" s="21"/>
      <c r="I12" s="22"/>
      <c r="J12" s="23">
        <v>8</v>
      </c>
      <c r="M12">
        <v>11</v>
      </c>
      <c r="N12" s="41">
        <v>2.264</v>
      </c>
      <c r="O12" s="41">
        <v>2.693</v>
      </c>
      <c r="Q12" s="8">
        <f t="shared" si="0"/>
        <v>11</v>
      </c>
      <c r="R12" s="8">
        <f t="shared" si="1"/>
        <v>82.43965837356109</v>
      </c>
      <c r="S12" s="8">
        <f t="shared" si="2"/>
        <v>82.43965837356109</v>
      </c>
      <c r="T12" s="8">
        <f t="shared" si="3"/>
        <v>41.593018937987374</v>
      </c>
      <c r="U12" s="8"/>
    </row>
    <row r="13" spans="1:21" ht="13.5">
      <c r="A13" s="46"/>
      <c r="B13" s="19" t="s">
        <v>22</v>
      </c>
      <c r="C13" s="1">
        <v>11</v>
      </c>
      <c r="D13" s="1">
        <v>11</v>
      </c>
      <c r="H13" s="21"/>
      <c r="I13" s="22"/>
      <c r="J13" s="23">
        <v>8</v>
      </c>
      <c r="M13">
        <v>11</v>
      </c>
      <c r="N13" s="41">
        <v>2.833</v>
      </c>
      <c r="O13" s="41">
        <v>2.698</v>
      </c>
      <c r="Q13" s="8">
        <f t="shared" si="0"/>
        <v>11</v>
      </c>
      <c r="R13" s="8">
        <f t="shared" si="1"/>
        <v>80.27057079318013</v>
      </c>
      <c r="S13" s="8">
        <f t="shared" si="2"/>
        <v>80.27057079318013</v>
      </c>
      <c r="T13" s="8">
        <f t="shared" si="3"/>
        <v>39.499629355077836</v>
      </c>
      <c r="U13" s="8"/>
    </row>
    <row r="14" spans="1:21" ht="13.5">
      <c r="A14" s="46"/>
      <c r="B14" s="19" t="s">
        <v>23</v>
      </c>
      <c r="C14" s="1">
        <v>12</v>
      </c>
      <c r="D14" s="1">
        <v>12</v>
      </c>
      <c r="H14" s="21"/>
      <c r="I14" s="22"/>
      <c r="J14" s="23">
        <v>9</v>
      </c>
      <c r="M14">
        <v>12</v>
      </c>
      <c r="N14" s="41">
        <v>2.243</v>
      </c>
      <c r="O14" s="41">
        <v>2.563</v>
      </c>
      <c r="Q14" s="8">
        <f t="shared" si="0"/>
        <v>12</v>
      </c>
      <c r="R14" s="8">
        <f t="shared" si="1"/>
        <v>88.06866952789699</v>
      </c>
      <c r="S14" s="8">
        <f t="shared" si="2"/>
        <v>88.06866952789699</v>
      </c>
      <c r="T14" s="8">
        <f t="shared" si="3"/>
        <v>41.248536870854466</v>
      </c>
      <c r="U14" s="8"/>
    </row>
    <row r="15" spans="1:21" ht="13.5">
      <c r="A15" s="46"/>
      <c r="B15" s="19" t="s">
        <v>24</v>
      </c>
      <c r="C15" s="1">
        <v>6</v>
      </c>
      <c r="D15" s="1">
        <v>6</v>
      </c>
      <c r="H15" s="21"/>
      <c r="I15" s="22"/>
      <c r="J15" s="23">
        <v>5</v>
      </c>
      <c r="M15">
        <v>6</v>
      </c>
      <c r="N15" s="41">
        <v>1.547</v>
      </c>
      <c r="O15" s="41">
        <v>1.628</v>
      </c>
      <c r="Q15" s="8">
        <f t="shared" si="0"/>
        <v>6</v>
      </c>
      <c r="R15" s="8">
        <f t="shared" si="1"/>
        <v>77.35257985257985</v>
      </c>
      <c r="S15" s="8">
        <f t="shared" si="2"/>
        <v>77.35257985257985</v>
      </c>
      <c r="T15" s="8">
        <f t="shared" si="3"/>
        <v>40.49754299754299</v>
      </c>
      <c r="U15" s="8"/>
    </row>
    <row r="16" spans="1:21" ht="13.5">
      <c r="A16" s="46"/>
      <c r="B16" s="19" t="s">
        <v>17</v>
      </c>
      <c r="C16" s="1">
        <v>40</v>
      </c>
      <c r="D16" s="1">
        <v>40</v>
      </c>
      <c r="H16" s="21">
        <v>30</v>
      </c>
      <c r="I16" s="22">
        <v>30</v>
      </c>
      <c r="J16" s="23"/>
      <c r="M16">
        <v>40</v>
      </c>
      <c r="N16" s="41">
        <v>7.204</v>
      </c>
      <c r="O16" s="41">
        <v>8.565</v>
      </c>
      <c r="Q16" s="8">
        <f t="shared" si="0"/>
        <v>40</v>
      </c>
      <c r="R16" s="8">
        <f t="shared" si="1"/>
        <v>88.2907180385289</v>
      </c>
      <c r="S16" s="8">
        <f t="shared" si="2"/>
        <v>88.2907180385289</v>
      </c>
      <c r="T16" s="8">
        <f t="shared" si="3"/>
        <v>41.58902510215995</v>
      </c>
      <c r="U16" s="8"/>
    </row>
    <row r="17" spans="1:21" ht="13.5">
      <c r="A17" s="46"/>
      <c r="B17" s="19" t="s">
        <v>25</v>
      </c>
      <c r="C17" s="1">
        <v>14</v>
      </c>
      <c r="D17" s="1">
        <v>14</v>
      </c>
      <c r="H17" s="21">
        <v>10</v>
      </c>
      <c r="I17" s="22"/>
      <c r="J17" s="23"/>
      <c r="M17">
        <v>14</v>
      </c>
      <c r="N17" s="41">
        <v>2.176</v>
      </c>
      <c r="O17" s="41">
        <v>3.291</v>
      </c>
      <c r="Q17" s="8">
        <f t="shared" si="0"/>
        <v>14</v>
      </c>
      <c r="R17" s="8">
        <f t="shared" si="1"/>
        <v>85.92828927377697</v>
      </c>
      <c r="S17" s="8">
        <f t="shared" si="2"/>
        <v>85.92828927377697</v>
      </c>
      <c r="T17" s="8">
        <f t="shared" si="3"/>
        <v>43.38802795502887</v>
      </c>
      <c r="U17" s="8"/>
    </row>
    <row r="18" spans="1:21" ht="13.5">
      <c r="A18" s="46"/>
      <c r="B18" s="19" t="s">
        <v>26</v>
      </c>
      <c r="C18" s="1">
        <v>13</v>
      </c>
      <c r="D18" s="1">
        <v>13</v>
      </c>
      <c r="H18" s="21">
        <v>10</v>
      </c>
      <c r="I18" s="22"/>
      <c r="J18" s="23"/>
      <c r="M18">
        <v>13</v>
      </c>
      <c r="N18" s="41">
        <v>1.483</v>
      </c>
      <c r="O18" s="41">
        <v>2.773</v>
      </c>
      <c r="Q18" s="8">
        <f t="shared" si="0"/>
        <v>13</v>
      </c>
      <c r="R18" s="8">
        <f t="shared" si="1"/>
        <v>91.53263613415074</v>
      </c>
      <c r="S18" s="8">
        <f t="shared" si="2"/>
        <v>91.53263613415074</v>
      </c>
      <c r="T18" s="8">
        <f t="shared" si="3"/>
        <v>44.652001442481065</v>
      </c>
      <c r="U18" s="8"/>
    </row>
    <row r="19" spans="1:21" ht="13.5" thickBot="1">
      <c r="A19" s="49"/>
      <c r="B19" s="19" t="s">
        <v>27</v>
      </c>
      <c r="C19" s="32">
        <v>13</v>
      </c>
      <c r="D19" s="32">
        <v>13</v>
      </c>
      <c r="H19" s="34">
        <v>10</v>
      </c>
      <c r="I19" s="33"/>
      <c r="J19" s="31"/>
      <c r="M19">
        <v>13</v>
      </c>
      <c r="N19" s="41">
        <v>1.887</v>
      </c>
      <c r="O19" s="41">
        <v>2.79</v>
      </c>
      <c r="Q19" s="8">
        <f t="shared" si="0"/>
        <v>13</v>
      </c>
      <c r="R19" s="8">
        <f t="shared" si="1"/>
        <v>89.831541218638</v>
      </c>
      <c r="S19" s="8">
        <f t="shared" si="2"/>
        <v>89.831541218638</v>
      </c>
      <c r="T19" s="8">
        <f t="shared" si="3"/>
        <v>43.236559139784944</v>
      </c>
      <c r="U19" s="8"/>
    </row>
    <row r="22" spans="22:23" ht="12">
      <c r="V22" s="9"/>
      <c r="W22" s="9"/>
    </row>
    <row r="23" spans="2:8" ht="13.5" thickBot="1">
      <c r="B23" s="24"/>
      <c r="C23" s="24"/>
      <c r="D23" s="24"/>
      <c r="E23" s="24"/>
      <c r="F23" s="24"/>
      <c r="G23" s="24"/>
      <c r="H23" s="24"/>
    </row>
    <row r="24" spans="6:10" ht="12.75">
      <c r="F24" s="25" t="s">
        <v>7</v>
      </c>
      <c r="G24" s="20"/>
      <c r="H24" s="5" t="s">
        <v>10</v>
      </c>
      <c r="I24" s="6" t="s">
        <v>11</v>
      </c>
      <c r="J24" s="7" t="s">
        <v>12</v>
      </c>
    </row>
    <row r="25" spans="6:10" ht="12.75" thickBot="1">
      <c r="F25" s="26">
        <f>100+400*(SUMPRODUCT(R4:R19,F4:F19)-SUMPRODUCT(T4:T19,F4:F19))/(SUMPRODUCT(S4:S19,F4:F19)-SUMPRODUCT(T4:T19,F4:F19))</f>
        <v>500</v>
      </c>
      <c r="G25" s="20"/>
      <c r="H25" s="2">
        <f>100+400*(SUMPRODUCT(R4:R19,H4:H19)-SUMPRODUCT(T4:T19,H4:H19))/(SUMPRODUCT(S4:S19,H4:H19)-SUMPRODUCT(T4:T19,H4:H19))</f>
        <v>500</v>
      </c>
      <c r="I25" s="3">
        <f>100+400*(SUMPRODUCT(R4:R19,I4:I19)-SUMPRODUCT(T4:T19,I4:I19))/(SUMPRODUCT(S4:S19,I4:I19)-SUMPRODUCT(T4:T19,I4:I19))</f>
        <v>500</v>
      </c>
      <c r="J25" s="4">
        <f>100+400*(SUMPRODUCT(R4:R19,J4:J19)-SUMPRODUCT(T4:T19,J4:J19))/(SUMPRODUCT(S4:S19,J4:J19)-SUMPRODUCT(T4:T19,J4:J19))</f>
        <v>500</v>
      </c>
    </row>
    <row r="28" ht="12.75">
      <c r="A28" s="24" t="s">
        <v>4</v>
      </c>
    </row>
    <row r="29" ht="12.75">
      <c r="A29" s="24" t="s">
        <v>5</v>
      </c>
    </row>
    <row r="32" ht="12">
      <c r="V32" s="9"/>
    </row>
    <row r="33" ht="12">
      <c r="V33" s="9"/>
    </row>
    <row r="34" ht="12">
      <c r="V34" s="9"/>
    </row>
    <row r="35" ht="12">
      <c r="V35" s="9"/>
    </row>
    <row r="36" ht="12">
      <c r="V36" s="9"/>
    </row>
    <row r="37" ht="12">
      <c r="V37" s="9"/>
    </row>
    <row r="38" ht="12">
      <c r="V38" s="9"/>
    </row>
    <row r="39" ht="12">
      <c r="V39" s="9"/>
    </row>
  </sheetData>
  <sheetProtection/>
  <mergeCells count="3">
    <mergeCell ref="H2:J2"/>
    <mergeCell ref="A4:A8"/>
    <mergeCell ref="A9:A19"/>
  </mergeCells>
  <printOptions/>
  <pageMargins left="0.75" right="0.75" top="1" bottom="1" header="0.5" footer="0.5"/>
  <pageSetup horizontalDpi="600" verticalDpi="600" orientation="portrait" paperSize="9" r:id="rId1"/>
  <ignoredErrors>
    <ignoredError sqref="C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</dc:creator>
  <cp:keywords/>
  <dc:description/>
  <cp:lastModifiedBy>SAHIN</cp:lastModifiedBy>
  <cp:lastPrinted>2010-12-27T17:06:56Z</cp:lastPrinted>
  <dcterms:created xsi:type="dcterms:W3CDTF">2009-12-03T07:31:39Z</dcterms:created>
  <dcterms:modified xsi:type="dcterms:W3CDTF">2023-08-04T17:55:38Z</dcterms:modified>
  <cp:category/>
  <cp:version/>
  <cp:contentType/>
  <cp:contentStatus/>
</cp:coreProperties>
</file>